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resources.deloitte.com/personal/jhansen_deloitte_dk/Documents/Documents/Diverse/"/>
    </mc:Choice>
  </mc:AlternateContent>
  <xr:revisionPtr revIDLastSave="96" documentId="8_{C6E23F0F-58DB-448C-B41E-BB61F3A49144}" xr6:coauthVersionLast="47" xr6:coauthVersionMax="47" xr10:uidLastSave="{50B739F9-37E5-4424-BB51-6667C8A9770F}"/>
  <bookViews>
    <workbookView xWindow="-110" yWindow="-110" windowWidth="19420" windowHeight="10420" xr2:uid="{349CABD9-02DE-45B0-93FC-D74BF311D2F7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1" l="1"/>
  <c r="G90" i="1"/>
  <c r="G65" i="1"/>
  <c r="H101" i="1"/>
  <c r="H103" i="1" s="1"/>
  <c r="H88" i="1"/>
  <c r="H76" i="1"/>
  <c r="H65" i="1"/>
  <c r="E65" i="1"/>
  <c r="G103" i="1"/>
  <c r="H109" i="1"/>
  <c r="G109" i="1"/>
  <c r="F65" i="1"/>
  <c r="E90" i="1"/>
  <c r="H90" i="1" l="1"/>
  <c r="H92" i="1" s="1"/>
  <c r="G92" i="1"/>
  <c r="F90" i="1"/>
  <c r="F92" i="1" s="1"/>
  <c r="G112" i="1" s="1"/>
  <c r="E92" i="1"/>
  <c r="H112" i="1" l="1"/>
  <c r="H113" i="1" s="1"/>
  <c r="H116" i="1" l="1"/>
  <c r="G111" i="1"/>
  <c r="G113" i="1"/>
  <c r="G116" i="1" s="1"/>
</calcChain>
</file>

<file path=xl/sharedStrings.xml><?xml version="1.0" encoding="utf-8"?>
<sst xmlns="http://schemas.openxmlformats.org/spreadsheetml/2006/main" count="74" uniqueCount="74">
  <si>
    <t>Budget       2022</t>
  </si>
  <si>
    <t>INDTÆGTER</t>
  </si>
  <si>
    <t>Voksenkontingent</t>
  </si>
  <si>
    <t>Børnekontingent</t>
  </si>
  <si>
    <t>Familiekontingent</t>
  </si>
  <si>
    <t>Sponsorindtægter</t>
  </si>
  <si>
    <t>Tilskud fra Hillerød kommune</t>
  </si>
  <si>
    <t>Gribben-Gravel</t>
  </si>
  <si>
    <t>Crossløb</t>
  </si>
  <si>
    <t>Børneløb</t>
  </si>
  <si>
    <t>INDTÆGTER I ALT</t>
  </si>
  <si>
    <t>UDGIFTER</t>
  </si>
  <si>
    <t>Klubarrangement</t>
  </si>
  <si>
    <t>Hallandsåsen</t>
  </si>
  <si>
    <t>Trænere - seniorer</t>
  </si>
  <si>
    <t>Trænere B/U</t>
  </si>
  <si>
    <t>Bestyrelse</t>
  </si>
  <si>
    <t>Klubhus</t>
  </si>
  <si>
    <t>Hjemmeside / Klubmodul</t>
  </si>
  <si>
    <t>Gebyrer</t>
  </si>
  <si>
    <t>OVER/UNDERSKUD</t>
  </si>
  <si>
    <t>DCU-kontingent mv.</t>
  </si>
  <si>
    <t>AKTIVER</t>
  </si>
  <si>
    <t>Lagerbeholdning af klubtøj</t>
  </si>
  <si>
    <t>Indestående i bank</t>
  </si>
  <si>
    <t>Kassebeholdning</t>
  </si>
  <si>
    <t>AKTIVER I ALT</t>
  </si>
  <si>
    <t>Forudbetalt DCU-kontingent</t>
  </si>
  <si>
    <t>PASSIVER</t>
  </si>
  <si>
    <t>Egenkapital - primo</t>
  </si>
  <si>
    <t>Årets resultat</t>
  </si>
  <si>
    <t>Egenkapital - ultimo</t>
  </si>
  <si>
    <t>PASSIVER I ALT</t>
  </si>
  <si>
    <t>Gæld i alt</t>
  </si>
  <si>
    <t>Påtegning:</t>
  </si>
  <si>
    <t>Revisor:</t>
  </si>
  <si>
    <t>Formand:</t>
  </si>
  <si>
    <t>Kasserer:</t>
  </si>
  <si>
    <t xml:space="preserve">      Michael Egebjerg Hansen</t>
  </si>
  <si>
    <t xml:space="preserve"> Jan Bo Hansen</t>
  </si>
  <si>
    <t xml:space="preserve"> Lars Eghoff</t>
  </si>
  <si>
    <t xml:space="preserve">                CVR-nummer 30 26 12 24</t>
  </si>
  <si>
    <t>Årsregnskab 2022</t>
  </si>
  <si>
    <t>BALANCE PR. 31-12-2022</t>
  </si>
  <si>
    <t>DGI-pulje</t>
  </si>
  <si>
    <t>Hjælpergaver</t>
  </si>
  <si>
    <t>Lånecykler</t>
  </si>
  <si>
    <t>Uddannelse - seniorer</t>
  </si>
  <si>
    <t>Uddannelse - B/U</t>
  </si>
  <si>
    <t>B/U-aktiviteter</t>
  </si>
  <si>
    <t>Kontingenter</t>
  </si>
  <si>
    <t>Sponsorer og tilskud</t>
  </si>
  <si>
    <t>Løbsindtægter mv.</t>
  </si>
  <si>
    <t>Klubtøj mv.</t>
  </si>
  <si>
    <t>Seniorer</t>
  </si>
  <si>
    <t>Børn &amp; Ungdom</t>
  </si>
  <si>
    <t>Klubarrangementer</t>
  </si>
  <si>
    <t>Administration</t>
  </si>
  <si>
    <t>UDGIFTER I ALT</t>
  </si>
  <si>
    <t>Skyldige omkostninger</t>
  </si>
  <si>
    <t xml:space="preserve">       Budget 2024</t>
  </si>
  <si>
    <t xml:space="preserve">  Årsregnskab 2023</t>
  </si>
  <si>
    <t>Årsregnskabet for 2023 giver efter vores opfattelse et retvisende billede af</t>
  </si>
  <si>
    <t xml:space="preserve">klubbens resultat for 2023 samt af aktiver, passiver og den finansielle stilling </t>
  </si>
  <si>
    <t>pr. 31-12-2023.</t>
  </si>
  <si>
    <t>Hillerød den 05-02-2024.</t>
  </si>
  <si>
    <t>Årsregnskab 2023 og Budget 2024 for CC Hillerød</t>
  </si>
  <si>
    <t>Årsregnskab 2023</t>
  </si>
  <si>
    <t>Budget       2024</t>
  </si>
  <si>
    <t>Tilskud til/nedskrivning af  klubtøj</t>
  </si>
  <si>
    <t>Klubfest/generalforsamling</t>
  </si>
  <si>
    <t>Sæsonafslutning/klubmesterskab  mv.</t>
  </si>
  <si>
    <t>Licensløb - DM Ungdom</t>
  </si>
  <si>
    <t>Renter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</si>
</sst>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/>
    <xf numFmtId="3" fontId="0" fillId="0" borderId="0" xfId="0" applyNumberFormat="1"/>
    <xf numFmtId="3" fontId="1" fillId="0" borderId="1" xfId="0" applyNumberFormat="1" applyFont="1" applyBorder="1"/>
    <xf numFmtId="3" fontId="1" fillId="0" borderId="2" xfId="0" applyNumberFormat="1" applyFont="1" applyBorder="1"/>
    <xf numFmtId="0" fontId="0" fillId="0" borderId="0" xfId="0" quotePrefix="1"/>
    <xf numFmtId="0" fontId="0" fillId="0" borderId="0" xfId="0" applyFont="1"/>
    <xf numFmtId="3" fontId="1" fillId="0" borderId="0" xfId="0" applyNumberFormat="1" applyFont="1"/>
    <xf numFmtId="0" fontId="1" fillId="2" borderId="0" xfId="0" applyFont="1" applyFill="1" applyAlignment="1">
      <alignment horizontal="center" wrapText="1"/>
    </xf>
    <xf numFmtId="0" fontId="0" fillId="2" borderId="0" xfId="0" applyFill="1"/>
    <xf numFmtId="3" fontId="0" fillId="2" borderId="0" xfId="0" applyNumberFormat="1" applyFill="1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0" fontId="1" fillId="0" borderId="0" xfId="0" applyNumberFormat="1" applyFont="1"/>
    <xf numFmtId="0" fontId="1" fillId="2" borderId="0" xfId="0" applyNumberFormat="1" applyFont="1" applyFill="1"/>
    <xf numFmtId="3" fontId="1" fillId="0" borderId="3" xfId="0" applyNumberFormat="1" applyFont="1" applyBorder="1"/>
    <xf numFmtId="3" fontId="1" fillId="2" borderId="3" xfId="0" applyNumberFormat="1" applyFont="1" applyFill="1" applyBorder="1"/>
    <xf numFmtId="3" fontId="1" fillId="0" borderId="0" xfId="0" applyNumberFormat="1" applyFont="1" applyBorder="1"/>
    <xf numFmtId="3" fontId="1" fillId="2" borderId="0" xfId="0" applyNumberFormat="1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3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</xdr:row>
      <xdr:rowOff>9525</xdr:rowOff>
    </xdr:from>
    <xdr:to>
      <xdr:col>5</xdr:col>
      <xdr:colOff>828389</xdr:colOff>
      <xdr:row>8</xdr:row>
      <xdr:rowOff>47477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F875FE-5F97-44E3-9E29-A3F6C4871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6425" y="390525"/>
          <a:ext cx="2285714" cy="1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E18C9-0E91-4527-9288-F2480B4737F4}">
  <sheetPr>
    <pageSetUpPr fitToPage="1"/>
  </sheetPr>
  <dimension ref="A10:I124"/>
  <sheetViews>
    <sheetView tabSelected="1" topLeftCell="A34" zoomScaleNormal="100" workbookViewId="0">
      <selection activeCell="E34" sqref="E34"/>
    </sheetView>
  </sheetViews>
  <sheetFormatPr defaultRowHeight="14.5" x14ac:dyDescent="0.35"/>
  <cols>
    <col min="2" max="2" width="10.453125" customWidth="1"/>
    <col min="5" max="9" width="13.453125" customWidth="1"/>
  </cols>
  <sheetData>
    <row r="10" spans="1:4" ht="18.5" x14ac:dyDescent="0.45">
      <c r="A10" s="1"/>
      <c r="C10" s="1"/>
      <c r="D10" t="s">
        <v>41</v>
      </c>
    </row>
    <row r="11" spans="1:4" ht="18.5" x14ac:dyDescent="0.45">
      <c r="A11" s="1"/>
      <c r="C11" s="1"/>
    </row>
    <row r="12" spans="1:4" ht="18.5" x14ac:dyDescent="0.45">
      <c r="A12" s="1"/>
      <c r="C12" s="1"/>
    </row>
    <row r="13" spans="1:4" ht="31" x14ac:dyDescent="0.7">
      <c r="A13" s="1"/>
      <c r="C13" s="1"/>
      <c r="D13" s="23" t="s">
        <v>61</v>
      </c>
    </row>
    <row r="14" spans="1:4" ht="18.5" x14ac:dyDescent="0.45">
      <c r="A14" s="1"/>
      <c r="C14" s="1"/>
    </row>
    <row r="15" spans="1:4" ht="31" x14ac:dyDescent="0.7">
      <c r="A15" s="1"/>
      <c r="C15" s="1"/>
      <c r="D15" s="23" t="s">
        <v>60</v>
      </c>
    </row>
    <row r="16" spans="1:4" ht="18.5" x14ac:dyDescent="0.45">
      <c r="A16" s="1"/>
      <c r="C16" s="1"/>
    </row>
    <row r="17" spans="1:3" ht="18.5" x14ac:dyDescent="0.45">
      <c r="A17" s="1"/>
      <c r="C17" s="1"/>
    </row>
    <row r="18" spans="1:3" ht="18.5" x14ac:dyDescent="0.45">
      <c r="A18" s="1"/>
      <c r="C18" s="1"/>
    </row>
    <row r="19" spans="1:3" ht="18.5" x14ac:dyDescent="0.45">
      <c r="A19" s="1"/>
      <c r="C19" s="1"/>
    </row>
    <row r="20" spans="1:3" ht="18.5" x14ac:dyDescent="0.45">
      <c r="A20" s="1"/>
      <c r="C20" s="1"/>
    </row>
    <row r="21" spans="1:3" ht="18.5" x14ac:dyDescent="0.45">
      <c r="A21" s="1"/>
      <c r="C21" s="1"/>
    </row>
    <row r="22" spans="1:3" ht="18.5" x14ac:dyDescent="0.45">
      <c r="A22" s="1"/>
      <c r="C22" s="1"/>
    </row>
    <row r="23" spans="1:3" ht="18.5" x14ac:dyDescent="0.45">
      <c r="A23" s="1"/>
      <c r="C23" s="1"/>
    </row>
    <row r="28" spans="1:3" x14ac:dyDescent="0.35">
      <c r="B28" s="3" t="s">
        <v>34</v>
      </c>
    </row>
    <row r="30" spans="1:3" x14ac:dyDescent="0.35">
      <c r="B30" t="s">
        <v>62</v>
      </c>
    </row>
    <row r="31" spans="1:3" x14ac:dyDescent="0.35">
      <c r="B31" t="s">
        <v>63</v>
      </c>
    </row>
    <row r="32" spans="1:3" x14ac:dyDescent="0.35">
      <c r="B32" t="s">
        <v>64</v>
      </c>
    </row>
    <row r="34" spans="1:7" x14ac:dyDescent="0.35">
      <c r="B34" t="s">
        <v>65</v>
      </c>
    </row>
    <row r="39" spans="1:7" x14ac:dyDescent="0.35">
      <c r="B39" s="22" t="s">
        <v>35</v>
      </c>
      <c r="E39" t="s">
        <v>36</v>
      </c>
      <c r="G39" s="22" t="s">
        <v>37</v>
      </c>
    </row>
    <row r="40" spans="1:7" x14ac:dyDescent="0.35">
      <c r="B40" t="s">
        <v>40</v>
      </c>
      <c r="D40" t="s">
        <v>38</v>
      </c>
      <c r="G40" t="s">
        <v>39</v>
      </c>
    </row>
    <row r="47" spans="1:7" ht="18.5" x14ac:dyDescent="0.45">
      <c r="A47" s="1" t="s">
        <v>66</v>
      </c>
    </row>
    <row r="49" spans="1:9" ht="29" x14ac:dyDescent="0.35">
      <c r="E49" s="10" t="s">
        <v>68</v>
      </c>
      <c r="F49" s="2" t="s">
        <v>67</v>
      </c>
      <c r="G49" s="10" t="s">
        <v>0</v>
      </c>
      <c r="H49" s="2" t="s">
        <v>42</v>
      </c>
      <c r="I49" s="2"/>
    </row>
    <row r="50" spans="1:9" x14ac:dyDescent="0.35">
      <c r="A50" s="3" t="s">
        <v>1</v>
      </c>
      <c r="E50" s="11"/>
      <c r="F50" s="4"/>
      <c r="G50" s="12"/>
      <c r="H50" s="4"/>
      <c r="I50" s="4"/>
    </row>
    <row r="51" spans="1:9" x14ac:dyDescent="0.35">
      <c r="A51" s="3" t="s">
        <v>50</v>
      </c>
      <c r="E51" s="11"/>
      <c r="F51" s="4"/>
      <c r="G51" s="12"/>
      <c r="H51" s="4"/>
      <c r="I51" s="4"/>
    </row>
    <row r="52" spans="1:9" x14ac:dyDescent="0.35">
      <c r="A52" t="s">
        <v>2</v>
      </c>
      <c r="E52" s="12">
        <v>80000</v>
      </c>
      <c r="F52" s="4">
        <v>77222</v>
      </c>
      <c r="G52" s="12">
        <v>90000</v>
      </c>
      <c r="H52" s="4">
        <v>81327</v>
      </c>
      <c r="I52" s="4"/>
    </row>
    <row r="53" spans="1:9" x14ac:dyDescent="0.35">
      <c r="A53" t="s">
        <v>3</v>
      </c>
      <c r="E53" s="12">
        <v>20000</v>
      </c>
      <c r="F53" s="4">
        <v>16362</v>
      </c>
      <c r="G53" s="12">
        <v>15050</v>
      </c>
      <c r="H53" s="4">
        <v>10325</v>
      </c>
      <c r="I53" s="4"/>
    </row>
    <row r="54" spans="1:9" x14ac:dyDescent="0.35">
      <c r="A54" t="s">
        <v>4</v>
      </c>
      <c r="E54" s="12">
        <v>9900</v>
      </c>
      <c r="F54" s="4">
        <v>8250</v>
      </c>
      <c r="G54" s="12">
        <v>6600</v>
      </c>
      <c r="H54" s="4">
        <v>6600</v>
      </c>
      <c r="I54" s="4"/>
    </row>
    <row r="55" spans="1:9" x14ac:dyDescent="0.35">
      <c r="A55" s="3" t="s">
        <v>51</v>
      </c>
      <c r="E55" s="12"/>
      <c r="F55" s="4"/>
      <c r="G55" s="12"/>
      <c r="H55" s="4"/>
      <c r="I55" s="4"/>
    </row>
    <row r="56" spans="1:9" x14ac:dyDescent="0.35">
      <c r="A56" t="s">
        <v>5</v>
      </c>
      <c r="E56" s="12">
        <v>12500</v>
      </c>
      <c r="F56" s="4">
        <v>0</v>
      </c>
      <c r="G56" s="12">
        <v>0</v>
      </c>
      <c r="H56" s="4">
        <v>12500</v>
      </c>
      <c r="I56" s="4"/>
    </row>
    <row r="57" spans="1:9" x14ac:dyDescent="0.35">
      <c r="A57" t="s">
        <v>6</v>
      </c>
      <c r="E57" s="12">
        <v>15000</v>
      </c>
      <c r="F57" s="4">
        <v>32700</v>
      </c>
      <c r="G57" s="12">
        <v>15000</v>
      </c>
      <c r="H57" s="4">
        <v>11374</v>
      </c>
      <c r="I57" s="4"/>
    </row>
    <row r="58" spans="1:9" x14ac:dyDescent="0.35">
      <c r="A58" t="s">
        <v>44</v>
      </c>
      <c r="E58" s="12">
        <v>0</v>
      </c>
      <c r="F58" s="4">
        <v>0</v>
      </c>
      <c r="G58" s="12">
        <v>30000</v>
      </c>
      <c r="H58" s="4">
        <v>0</v>
      </c>
      <c r="I58" s="4"/>
    </row>
    <row r="59" spans="1:9" x14ac:dyDescent="0.35">
      <c r="A59" s="3" t="s">
        <v>52</v>
      </c>
      <c r="E59" s="12"/>
      <c r="F59" s="4"/>
      <c r="G59" s="12"/>
      <c r="H59" s="4"/>
      <c r="I59" s="4"/>
    </row>
    <row r="60" spans="1:9" x14ac:dyDescent="0.35">
      <c r="A60" t="s">
        <v>7</v>
      </c>
      <c r="E60" s="12">
        <v>150000</v>
      </c>
      <c r="F60" s="4">
        <v>177515</v>
      </c>
      <c r="G60" s="12">
        <v>120000</v>
      </c>
      <c r="H60" s="4">
        <v>119338</v>
      </c>
      <c r="I60" s="4"/>
    </row>
    <row r="61" spans="1:9" x14ac:dyDescent="0.35">
      <c r="A61" t="s">
        <v>72</v>
      </c>
      <c r="E61" s="12">
        <v>-50000</v>
      </c>
      <c r="F61" s="4">
        <v>-48386</v>
      </c>
      <c r="G61" s="12">
        <v>-20000</v>
      </c>
      <c r="H61" s="4">
        <v>-43929</v>
      </c>
      <c r="I61" s="4"/>
    </row>
    <row r="62" spans="1:9" x14ac:dyDescent="0.35">
      <c r="A62" t="s">
        <v>8</v>
      </c>
      <c r="E62" s="12">
        <v>0</v>
      </c>
      <c r="F62" s="4">
        <v>598</v>
      </c>
      <c r="G62" s="12">
        <v>2500</v>
      </c>
      <c r="H62" s="4">
        <v>-6634</v>
      </c>
      <c r="I62" s="4"/>
    </row>
    <row r="63" spans="1:9" x14ac:dyDescent="0.35">
      <c r="A63" t="s">
        <v>9</v>
      </c>
      <c r="E63" s="12">
        <v>0</v>
      </c>
      <c r="F63" s="4">
        <v>0</v>
      </c>
      <c r="G63" s="12">
        <v>0</v>
      </c>
      <c r="H63" s="4">
        <v>6823</v>
      </c>
      <c r="I63" s="4"/>
    </row>
    <row r="64" spans="1:9" x14ac:dyDescent="0.35">
      <c r="A64" t="s">
        <v>46</v>
      </c>
      <c r="E64" s="12">
        <v>4000</v>
      </c>
      <c r="F64" s="4">
        <v>4000</v>
      </c>
      <c r="G64" s="12">
        <v>2500</v>
      </c>
      <c r="H64" s="4">
        <v>3000</v>
      </c>
      <c r="I64" s="4"/>
    </row>
    <row r="65" spans="1:9" ht="15" thickBot="1" x14ac:dyDescent="0.4">
      <c r="A65" s="3" t="s">
        <v>10</v>
      </c>
      <c r="E65" s="13">
        <f>SUM(E52:E64)</f>
        <v>241400</v>
      </c>
      <c r="F65" s="24">
        <f>SUM(F52:F64)</f>
        <v>268261</v>
      </c>
      <c r="G65" s="13">
        <f>SUM(G52:G64)</f>
        <v>261650</v>
      </c>
      <c r="H65" s="24">
        <f>SUM(H52:H64)</f>
        <v>200724</v>
      </c>
      <c r="I65" s="4"/>
    </row>
    <row r="66" spans="1:9" ht="15" thickTop="1" x14ac:dyDescent="0.35">
      <c r="E66" s="12"/>
      <c r="F66" s="4"/>
      <c r="G66" s="12"/>
      <c r="H66" s="4"/>
      <c r="I66" s="4"/>
    </row>
    <row r="67" spans="1:9" x14ac:dyDescent="0.35">
      <c r="A67" s="3" t="s">
        <v>11</v>
      </c>
      <c r="E67" s="12"/>
      <c r="F67" s="4"/>
      <c r="G67" s="12"/>
      <c r="H67" s="4"/>
      <c r="I67" s="4"/>
    </row>
    <row r="68" spans="1:9" x14ac:dyDescent="0.35">
      <c r="A68" s="3" t="s">
        <v>53</v>
      </c>
      <c r="E68" s="12"/>
      <c r="F68" s="4"/>
      <c r="G68" s="12"/>
      <c r="H68" s="4"/>
      <c r="I68" s="4"/>
    </row>
    <row r="69" spans="1:9" x14ac:dyDescent="0.35">
      <c r="A69" s="8" t="s">
        <v>69</v>
      </c>
      <c r="E69" s="12">
        <v>0</v>
      </c>
      <c r="F69" s="4">
        <v>14559</v>
      </c>
      <c r="G69" s="12">
        <v>5000</v>
      </c>
      <c r="H69" s="4">
        <v>23177</v>
      </c>
      <c r="I69" s="4"/>
    </row>
    <row r="70" spans="1:9" x14ac:dyDescent="0.35">
      <c r="A70" s="8" t="s">
        <v>45</v>
      </c>
      <c r="E70" s="12">
        <v>0</v>
      </c>
      <c r="F70" s="4">
        <v>0</v>
      </c>
      <c r="G70" s="12">
        <v>5000</v>
      </c>
      <c r="H70" s="4">
        <v>0</v>
      </c>
      <c r="I70" s="4"/>
    </row>
    <row r="71" spans="1:9" x14ac:dyDescent="0.35">
      <c r="A71" s="3" t="s">
        <v>54</v>
      </c>
      <c r="E71" s="12"/>
      <c r="F71" s="4"/>
      <c r="G71" s="12"/>
      <c r="H71" s="4"/>
      <c r="I71" s="4"/>
    </row>
    <row r="72" spans="1:9" x14ac:dyDescent="0.35">
      <c r="A72" t="s">
        <v>14</v>
      </c>
      <c r="E72" s="12">
        <v>50000</v>
      </c>
      <c r="F72" s="4">
        <v>51402</v>
      </c>
      <c r="G72" s="12">
        <v>50000</v>
      </c>
      <c r="H72" s="4">
        <v>37300</v>
      </c>
      <c r="I72" s="4"/>
    </row>
    <row r="73" spans="1:9" x14ac:dyDescent="0.35">
      <c r="A73" t="s">
        <v>47</v>
      </c>
      <c r="E73" s="12">
        <v>10000</v>
      </c>
      <c r="F73" s="4">
        <v>0</v>
      </c>
      <c r="G73" s="12">
        <v>10000</v>
      </c>
      <c r="H73" s="4">
        <v>0</v>
      </c>
      <c r="I73" s="4"/>
    </row>
    <row r="74" spans="1:9" x14ac:dyDescent="0.35">
      <c r="A74" s="3" t="s">
        <v>55</v>
      </c>
      <c r="E74" s="12"/>
      <c r="F74" s="4"/>
      <c r="G74" s="12"/>
      <c r="H74" s="4"/>
      <c r="I74" s="4"/>
    </row>
    <row r="75" spans="1:9" x14ac:dyDescent="0.35">
      <c r="A75" t="s">
        <v>49</v>
      </c>
      <c r="E75" s="12">
        <v>100000</v>
      </c>
      <c r="F75" s="4">
        <v>89766</v>
      </c>
      <c r="G75" s="12">
        <v>52000</v>
      </c>
      <c r="H75" s="4">
        <v>20043</v>
      </c>
      <c r="I75" s="4"/>
    </row>
    <row r="76" spans="1:9" x14ac:dyDescent="0.35">
      <c r="A76" t="s">
        <v>15</v>
      </c>
      <c r="E76" s="12">
        <v>40000</v>
      </c>
      <c r="F76" s="4">
        <v>38011</v>
      </c>
      <c r="G76" s="12">
        <v>35000</v>
      </c>
      <c r="H76" s="4">
        <f>45898-4360</f>
        <v>41538</v>
      </c>
      <c r="I76" s="4"/>
    </row>
    <row r="77" spans="1:9" x14ac:dyDescent="0.35">
      <c r="A77" t="s">
        <v>48</v>
      </c>
      <c r="E77" s="12">
        <v>10000</v>
      </c>
      <c r="F77" s="4">
        <v>0</v>
      </c>
      <c r="G77" s="12">
        <v>10000</v>
      </c>
      <c r="H77" s="4">
        <v>4360</v>
      </c>
      <c r="I77" s="4"/>
    </row>
    <row r="78" spans="1:9" x14ac:dyDescent="0.35">
      <c r="A78" s="3" t="s">
        <v>56</v>
      </c>
      <c r="E78" s="11"/>
      <c r="G78" s="11"/>
      <c r="I78" s="4"/>
    </row>
    <row r="79" spans="1:9" x14ac:dyDescent="0.35">
      <c r="A79" t="s">
        <v>70</v>
      </c>
      <c r="E79" s="12">
        <v>25000</v>
      </c>
      <c r="F79" s="4">
        <v>6680</v>
      </c>
      <c r="G79" s="12">
        <v>25000</v>
      </c>
      <c r="H79" s="4">
        <v>26925</v>
      </c>
      <c r="I79" s="4"/>
    </row>
    <row r="80" spans="1:9" x14ac:dyDescent="0.35">
      <c r="A80" t="s">
        <v>12</v>
      </c>
      <c r="E80" s="12">
        <v>15000</v>
      </c>
      <c r="F80" s="4">
        <v>0</v>
      </c>
      <c r="G80" s="12">
        <v>15000</v>
      </c>
      <c r="H80" s="4">
        <v>0</v>
      </c>
      <c r="I80" s="4"/>
    </row>
    <row r="81" spans="1:9" x14ac:dyDescent="0.35">
      <c r="A81" t="s">
        <v>13</v>
      </c>
      <c r="E81" s="12">
        <v>5000</v>
      </c>
      <c r="F81" s="4">
        <v>0</v>
      </c>
      <c r="G81" s="12">
        <v>5000</v>
      </c>
      <c r="H81" s="4">
        <v>-3443</v>
      </c>
      <c r="I81" s="4"/>
    </row>
    <row r="82" spans="1:9" x14ac:dyDescent="0.35">
      <c r="A82" t="s">
        <v>71</v>
      </c>
      <c r="E82" s="12">
        <v>15000</v>
      </c>
      <c r="F82" s="4">
        <f>11411+1700</f>
        <v>13111</v>
      </c>
      <c r="G82" s="12">
        <v>0</v>
      </c>
      <c r="H82" s="4">
        <v>920</v>
      </c>
      <c r="I82" s="4"/>
    </row>
    <row r="83" spans="1:9" x14ac:dyDescent="0.35">
      <c r="A83" s="3" t="s">
        <v>57</v>
      </c>
      <c r="E83" s="11"/>
      <c r="G83" s="11"/>
      <c r="I83" s="4"/>
    </row>
    <row r="84" spans="1:9" x14ac:dyDescent="0.35">
      <c r="A84" t="s">
        <v>16</v>
      </c>
      <c r="E84" s="12">
        <v>25000</v>
      </c>
      <c r="F84" s="4">
        <v>15896</v>
      </c>
      <c r="G84" s="12">
        <v>25000</v>
      </c>
      <c r="H84" s="4">
        <v>27755</v>
      </c>
      <c r="I84" s="4"/>
    </row>
    <row r="85" spans="1:9" x14ac:dyDescent="0.35">
      <c r="A85" t="s">
        <v>17</v>
      </c>
      <c r="E85" s="12">
        <v>40000</v>
      </c>
      <c r="F85" s="4">
        <v>17987</v>
      </c>
      <c r="G85" s="12">
        <v>25000</v>
      </c>
      <c r="H85" s="4">
        <v>24709</v>
      </c>
      <c r="I85" s="4"/>
    </row>
    <row r="86" spans="1:9" x14ac:dyDescent="0.35">
      <c r="A86" t="s">
        <v>18</v>
      </c>
      <c r="E86" s="12">
        <v>5000</v>
      </c>
      <c r="F86" s="4">
        <v>4525</v>
      </c>
      <c r="G86" s="12">
        <v>4500</v>
      </c>
      <c r="H86" s="4">
        <v>4439</v>
      </c>
      <c r="I86" s="4"/>
    </row>
    <row r="87" spans="1:9" x14ac:dyDescent="0.35">
      <c r="A87" t="s">
        <v>21</v>
      </c>
      <c r="E87" s="12">
        <v>8000</v>
      </c>
      <c r="F87" s="4">
        <v>8187</v>
      </c>
      <c r="G87" s="12">
        <v>8000</v>
      </c>
      <c r="H87" s="4">
        <v>8300</v>
      </c>
      <c r="I87" s="4"/>
    </row>
    <row r="88" spans="1:9" x14ac:dyDescent="0.35">
      <c r="A88" t="s">
        <v>19</v>
      </c>
      <c r="E88" s="12">
        <v>10000</v>
      </c>
      <c r="F88" s="4">
        <v>7135</v>
      </c>
      <c r="G88" s="12">
        <v>10000</v>
      </c>
      <c r="H88" s="4">
        <f>14720-4439</f>
        <v>10281</v>
      </c>
      <c r="I88" s="4"/>
    </row>
    <row r="89" spans="1:9" x14ac:dyDescent="0.35">
      <c r="A89" t="s">
        <v>73</v>
      </c>
      <c r="E89" s="12">
        <v>0</v>
      </c>
      <c r="F89" s="4">
        <v>-123</v>
      </c>
      <c r="G89" s="12">
        <v>0</v>
      </c>
      <c r="H89" s="4">
        <v>3709</v>
      </c>
      <c r="I89" s="4"/>
    </row>
    <row r="90" spans="1:9" ht="15" thickBot="1" x14ac:dyDescent="0.4">
      <c r="A90" s="3" t="s">
        <v>58</v>
      </c>
      <c r="E90" s="13">
        <f>SUM(E69:E89)</f>
        <v>358000</v>
      </c>
      <c r="F90" s="24">
        <f>SUM(F69:F89)</f>
        <v>267136</v>
      </c>
      <c r="G90" s="13">
        <f>SUM(G69:G89)</f>
        <v>284500</v>
      </c>
      <c r="H90" s="24">
        <f>SUM(H69:H89)</f>
        <v>230013</v>
      </c>
      <c r="I90" s="4"/>
    </row>
    <row r="91" spans="1:9" ht="15" thickTop="1" x14ac:dyDescent="0.35">
      <c r="E91" s="12"/>
      <c r="F91" s="4"/>
      <c r="G91" s="12"/>
      <c r="H91" s="4"/>
      <c r="I91" s="4"/>
    </row>
    <row r="92" spans="1:9" ht="15" thickBot="1" x14ac:dyDescent="0.4">
      <c r="A92" s="3" t="s">
        <v>20</v>
      </c>
      <c r="E92" s="14">
        <f>+E65-E90</f>
        <v>-116600</v>
      </c>
      <c r="F92" s="6">
        <f>+F65-F90</f>
        <v>1125</v>
      </c>
      <c r="G92" s="14">
        <f>+G65-G90</f>
        <v>-22850</v>
      </c>
      <c r="H92" s="6">
        <f>+H65-H90</f>
        <v>-29289</v>
      </c>
      <c r="I92" s="4"/>
    </row>
    <row r="93" spans="1:9" ht="15" thickTop="1" x14ac:dyDescent="0.35">
      <c r="E93" s="4"/>
      <c r="F93" s="4"/>
      <c r="G93" s="4"/>
      <c r="H93" s="4"/>
      <c r="I93" s="4"/>
    </row>
    <row r="94" spans="1:9" x14ac:dyDescent="0.35">
      <c r="E94" s="4"/>
      <c r="F94" s="4"/>
      <c r="G94" s="4"/>
      <c r="H94" s="4"/>
      <c r="I94" s="4"/>
    </row>
    <row r="95" spans="1:9" ht="18.5" x14ac:dyDescent="0.45">
      <c r="A95" s="1" t="s">
        <v>43</v>
      </c>
      <c r="B95" s="21"/>
      <c r="C95" s="21"/>
      <c r="E95" s="4"/>
      <c r="F95" s="4"/>
      <c r="G95" s="15">
        <v>2023</v>
      </c>
      <c r="H95" s="16">
        <v>2022</v>
      </c>
      <c r="I95" s="4"/>
    </row>
    <row r="96" spans="1:9" x14ac:dyDescent="0.35">
      <c r="E96" s="4"/>
      <c r="F96" s="4"/>
      <c r="G96" s="4"/>
      <c r="H96" s="12"/>
      <c r="I96" s="4"/>
    </row>
    <row r="97" spans="1:9" x14ac:dyDescent="0.35">
      <c r="A97" s="3" t="s">
        <v>22</v>
      </c>
      <c r="E97" s="4"/>
      <c r="F97" s="4"/>
      <c r="G97" s="4"/>
      <c r="H97" s="12"/>
      <c r="I97" s="4"/>
    </row>
    <row r="98" spans="1:9" x14ac:dyDescent="0.35">
      <c r="E98" s="4"/>
      <c r="F98" s="4"/>
      <c r="G98" s="4"/>
      <c r="H98" s="12"/>
      <c r="I98" s="4"/>
    </row>
    <row r="99" spans="1:9" x14ac:dyDescent="0.35">
      <c r="A99" t="s">
        <v>27</v>
      </c>
      <c r="E99" s="4"/>
      <c r="F99" s="4"/>
      <c r="G99" s="4">
        <v>8000</v>
      </c>
      <c r="H99" s="12">
        <v>8000</v>
      </c>
      <c r="I99" s="4"/>
    </row>
    <row r="100" spans="1:9" x14ac:dyDescent="0.35">
      <c r="A100" t="s">
        <v>23</v>
      </c>
      <c r="E100" s="4"/>
      <c r="F100" s="4"/>
      <c r="G100" s="4">
        <v>0</v>
      </c>
      <c r="H100" s="12">
        <v>14559</v>
      </c>
      <c r="I100" s="4"/>
    </row>
    <row r="101" spans="1:9" x14ac:dyDescent="0.35">
      <c r="A101" s="7" t="s">
        <v>24</v>
      </c>
      <c r="E101" s="4"/>
      <c r="F101" s="4"/>
      <c r="G101" s="4">
        <v>483811</v>
      </c>
      <c r="H101" s="12">
        <f>425376+139932</f>
        <v>565308</v>
      </c>
      <c r="I101" s="4"/>
    </row>
    <row r="102" spans="1:9" x14ac:dyDescent="0.35">
      <c r="A102" t="s">
        <v>25</v>
      </c>
      <c r="E102" s="4"/>
      <c r="F102" s="4"/>
      <c r="G102" s="4">
        <v>7045</v>
      </c>
      <c r="H102" s="12">
        <v>7045</v>
      </c>
      <c r="I102" s="4"/>
    </row>
    <row r="103" spans="1:9" ht="15" thickBot="1" x14ac:dyDescent="0.4">
      <c r="A103" s="3" t="s">
        <v>26</v>
      </c>
      <c r="E103" s="4"/>
      <c r="F103" s="4"/>
      <c r="G103" s="5">
        <f>SUM(G99:G102)</f>
        <v>498856</v>
      </c>
      <c r="H103" s="13">
        <f>SUM(H99:H102)</f>
        <v>594912</v>
      </c>
      <c r="I103" s="4"/>
    </row>
    <row r="104" spans="1:9" ht="15" thickTop="1" x14ac:dyDescent="0.35">
      <c r="E104" s="4"/>
      <c r="F104" s="4"/>
      <c r="G104" s="4"/>
      <c r="H104" s="12"/>
      <c r="I104" s="4"/>
    </row>
    <row r="105" spans="1:9" x14ac:dyDescent="0.35">
      <c r="E105" s="4"/>
      <c r="F105" s="4"/>
      <c r="G105" s="4"/>
      <c r="H105" s="12"/>
      <c r="I105" s="4"/>
    </row>
    <row r="106" spans="1:9" x14ac:dyDescent="0.35">
      <c r="A106" s="3" t="s">
        <v>28</v>
      </c>
      <c r="E106" s="4"/>
      <c r="F106" s="4"/>
      <c r="G106" s="4"/>
      <c r="H106" s="12"/>
      <c r="I106" s="4"/>
    </row>
    <row r="107" spans="1:9" x14ac:dyDescent="0.35">
      <c r="A107" s="3"/>
      <c r="E107" s="4"/>
      <c r="F107" s="4"/>
      <c r="G107" s="4"/>
      <c r="H107" s="12"/>
      <c r="I107" s="4"/>
    </row>
    <row r="108" spans="1:9" x14ac:dyDescent="0.35">
      <c r="A108" s="8" t="s">
        <v>59</v>
      </c>
      <c r="E108" s="4"/>
      <c r="F108" s="4"/>
      <c r="G108" s="4">
        <v>10426</v>
      </c>
      <c r="H108" s="12">
        <v>107607</v>
      </c>
      <c r="I108" s="4"/>
    </row>
    <row r="109" spans="1:9" x14ac:dyDescent="0.35">
      <c r="A109" s="3" t="s">
        <v>33</v>
      </c>
      <c r="E109" s="4"/>
      <c r="F109" s="4"/>
      <c r="G109" s="17">
        <f>SUM(G108)</f>
        <v>10426</v>
      </c>
      <c r="H109" s="18">
        <f>SUM(H108)</f>
        <v>107607</v>
      </c>
      <c r="I109" s="4"/>
    </row>
    <row r="110" spans="1:9" x14ac:dyDescent="0.35">
      <c r="A110" s="3"/>
      <c r="E110" s="4"/>
      <c r="F110" s="4"/>
      <c r="G110" s="4"/>
      <c r="H110" s="12"/>
      <c r="I110" s="4"/>
    </row>
    <row r="111" spans="1:9" x14ac:dyDescent="0.35">
      <c r="A111" t="s">
        <v>29</v>
      </c>
      <c r="E111" s="4"/>
      <c r="F111" s="4"/>
      <c r="G111" s="4">
        <f>+H113</f>
        <v>487305</v>
      </c>
      <c r="H111" s="12">
        <v>516594</v>
      </c>
      <c r="I111" s="4"/>
    </row>
    <row r="112" spans="1:9" x14ac:dyDescent="0.35">
      <c r="A112" t="s">
        <v>30</v>
      </c>
      <c r="E112" s="4"/>
      <c r="F112" s="4"/>
      <c r="G112" s="4">
        <f>+F92</f>
        <v>1125</v>
      </c>
      <c r="H112" s="12">
        <f>+H92</f>
        <v>-29289</v>
      </c>
      <c r="I112" s="4"/>
    </row>
    <row r="113" spans="1:9" ht="15" thickBot="1" x14ac:dyDescent="0.4">
      <c r="A113" s="3" t="s">
        <v>31</v>
      </c>
      <c r="B113" s="3"/>
      <c r="C113" s="3"/>
      <c r="D113" s="3"/>
      <c r="E113" s="9"/>
      <c r="F113" s="9"/>
      <c r="G113" s="5">
        <f>SUM(G111:G112)</f>
        <v>488430</v>
      </c>
      <c r="H113" s="13">
        <f>SUM(H111:H112)</f>
        <v>487305</v>
      </c>
      <c r="I113" s="4"/>
    </row>
    <row r="114" spans="1:9" ht="15" thickTop="1" x14ac:dyDescent="0.35">
      <c r="A114" s="3"/>
      <c r="B114" s="3"/>
      <c r="C114" s="3"/>
      <c r="D114" s="3"/>
      <c r="E114" s="9"/>
      <c r="F114" s="9"/>
      <c r="G114" s="19"/>
      <c r="H114" s="20"/>
      <c r="I114" s="4"/>
    </row>
    <row r="115" spans="1:9" x14ac:dyDescent="0.35">
      <c r="E115" s="4"/>
      <c r="F115" s="4"/>
      <c r="G115" s="4"/>
      <c r="H115" s="12"/>
      <c r="I115" s="4"/>
    </row>
    <row r="116" spans="1:9" ht="15" thickBot="1" x14ac:dyDescent="0.4">
      <c r="A116" s="3" t="s">
        <v>32</v>
      </c>
      <c r="B116" s="3"/>
      <c r="C116" s="3"/>
      <c r="D116" s="3"/>
      <c r="E116" s="9"/>
      <c r="F116" s="9"/>
      <c r="G116" s="6">
        <f>+G113+G109</f>
        <v>498856</v>
      </c>
      <c r="H116" s="14">
        <f>+H113+H109</f>
        <v>594912</v>
      </c>
      <c r="I116" s="4"/>
    </row>
    <row r="117" spans="1:9" ht="15" thickTop="1" x14ac:dyDescent="0.35">
      <c r="E117" s="4"/>
      <c r="F117" s="4"/>
      <c r="G117" s="4"/>
      <c r="H117" s="4"/>
      <c r="I117" s="4"/>
    </row>
    <row r="118" spans="1:9" x14ac:dyDescent="0.35">
      <c r="E118" s="4"/>
      <c r="F118" s="4"/>
      <c r="G118" s="4"/>
      <c r="H118" s="4"/>
      <c r="I118" s="4"/>
    </row>
    <row r="119" spans="1:9" x14ac:dyDescent="0.35">
      <c r="E119" s="4"/>
      <c r="F119" s="4"/>
      <c r="G119" s="4"/>
      <c r="H119" s="4"/>
      <c r="I119" s="4"/>
    </row>
    <row r="120" spans="1:9" x14ac:dyDescent="0.35">
      <c r="E120" s="4"/>
      <c r="F120" s="4"/>
      <c r="G120" s="4"/>
      <c r="H120" s="4"/>
      <c r="I120" s="4"/>
    </row>
    <row r="121" spans="1:9" x14ac:dyDescent="0.35">
      <c r="E121" s="4"/>
      <c r="F121" s="4"/>
      <c r="G121" s="4"/>
      <c r="H121" s="4"/>
      <c r="I121" s="4"/>
    </row>
    <row r="122" spans="1:9" x14ac:dyDescent="0.35">
      <c r="E122" s="4"/>
      <c r="F122" s="4"/>
      <c r="G122" s="4"/>
      <c r="H122" s="4"/>
      <c r="I122" s="4"/>
    </row>
    <row r="123" spans="1:9" x14ac:dyDescent="0.35">
      <c r="E123" s="4"/>
      <c r="F123" s="4"/>
      <c r="G123" s="4"/>
      <c r="H123" s="4"/>
      <c r="I123" s="4"/>
    </row>
    <row r="124" spans="1:9" x14ac:dyDescent="0.35">
      <c r="E124" s="4"/>
      <c r="F124" s="4"/>
      <c r="G124" s="4"/>
      <c r="H124" s="4"/>
      <c r="I124" s="4"/>
    </row>
  </sheetData>
  <pageMargins left="0.7" right="0.7" top="0.75" bottom="0.75" header="0.3" footer="0.3"/>
  <pageSetup paperSize="9" scale="96" fitToHeight="0" orientation="portrait" r:id="rId1"/>
  <rowBreaks count="2" manualBreakCount="2">
    <brk id="46" max="16383" man="1"/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Jan Bo</dc:creator>
  <cp:lastModifiedBy>Hansen, Jan Bo</cp:lastModifiedBy>
  <cp:lastPrinted>2024-02-04T15:36:05Z</cp:lastPrinted>
  <dcterms:created xsi:type="dcterms:W3CDTF">2022-01-26T13:33:18Z</dcterms:created>
  <dcterms:modified xsi:type="dcterms:W3CDTF">2024-02-08T07:22:51Z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2022-01-26T13:33:20Z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a8fc4e0a-4269-450d-82c0-4dc1a91a4b83</vt:lpwstr>
  </property>
  <property fmtid="{D5CDD505-2E9C-101B-9397-08002B2CF9AE}" pid="8" name="MSIP_Label_ea60d57e-af5b-4752-ac57-3e4f28ca11dc_ContentBits">
    <vt:lpwstr>0</vt:lpwstr>
  </property>
</Properties>
</file>